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<sst xmlns="http://schemas.openxmlformats.org/spreadsheetml/2006/main" count="40" uniqueCount="36">
  <si>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磷酸渡槽及物料、走廊及栏杆总量计算</t>
  </si>
  <si>
    <t>序号</t>
  </si>
  <si>
    <t>项目</t>
  </si>
  <si>
    <t>单位重量（kg/m）</t>
  </si>
  <si>
    <t>单位</t>
  </si>
  <si>
    <t>每垮6m计重量（kg）</t>
  </si>
  <si>
    <t>1、</t>
  </si>
  <si>
    <t>沿长度方向槽钢3根 20#</t>
  </si>
  <si>
    <t>kg/m</t>
  </si>
  <si>
    <t>纵向梁</t>
  </si>
  <si>
    <t>2、</t>
  </si>
  <si>
    <t>沿长度方向每6m槽钢3根 12# L=1200</t>
  </si>
  <si>
    <t>小横梁</t>
  </si>
  <si>
    <t>3、</t>
  </si>
  <si>
    <t>栏杆纵向扶手32*3.5,2根</t>
  </si>
  <si>
    <t>4、</t>
  </si>
  <si>
    <t>栏杆立柱32*3.5,间距1m</t>
  </si>
  <si>
    <t>5、</t>
  </si>
  <si>
    <t>栏杆拉筋扁钢40*4，4根</t>
  </si>
  <si>
    <t>6、</t>
  </si>
  <si>
    <t>316L渡槽高*宽450*350*4</t>
  </si>
  <si>
    <t>7、</t>
  </si>
  <si>
    <t>渡槽内磷石膏集满最大重量</t>
  </si>
  <si>
    <t>8、</t>
  </si>
  <si>
    <t>清理磷石膏时，走廊上每米1人，平均每人含工具70kg计</t>
  </si>
  <si>
    <t>小计</t>
  </si>
  <si>
    <t>6米时每垮最大重量</t>
  </si>
  <si>
    <t>9、</t>
  </si>
  <si>
    <t>支撑架均布载荷，不含支撑架自重（kg/m）</t>
  </si>
  <si>
    <t>10、</t>
  </si>
  <si>
    <t>改造后垮度26.8m渡槽两端基础载荷，含相邻两边跨度6米一半的载荷</t>
  </si>
  <si>
    <t>11、</t>
  </si>
  <si>
    <t>改造后垮度26.8m渡槽两端基础载荷，其它附着物安全系数1.2倍计，未考虑风、雪、雨水等其它载荷</t>
  </si>
  <si>
    <t>圆整后</t>
  </si>
  <si>
    <t>10.5t</t>
  </si>
  <si>
    <t>最终载荷以土建设计综合考虑确定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</si>
</sst>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J11" sqref="J11"/>
    </sheetView>
  </sheetViews>
  <sheetFormatPr defaultColWidth="9" defaultRowHeight="13.5" outlineLevelCol="7"/>
  <cols>
    <col min="1" max="1" width="4.5" customWidth="1"/>
    <col min="2" max="2" width="47.375" customWidth="1"/>
    <col min="3" max="3" width="16.625" customWidth="1"/>
    <col min="5" max="5" width="18.625" customWidth="1"/>
  </cols>
  <sheetData>
    <row r="1" ht="28.5" customHeight="1" spans="1:8">
      <c r="A1" s="1" t="s">
        <v>0</v>
      </c>
      <c r="B1" s="1"/>
      <c r="C1" s="1"/>
      <c r="D1" s="1"/>
      <c r="E1" s="1"/>
      <c r="F1" s="1"/>
    </row>
    <row r="2" ht="28.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</row>
    <row r="3" ht="27.75" customHeight="1" spans="1:8">
      <c r="A3" s="3" t="s">
        <v>6</v>
      </c>
      <c r="B3" s="3" t="s">
        <v>7</v>
      </c>
      <c r="C3" s="2">
        <v>25.78</v>
      </c>
      <c r="D3" s="2" t="s">
        <v>8</v>
      </c>
      <c r="E3" s="2">
        <f>6*C3</f>
        <v>154.68</v>
      </c>
      <c r="F3" s="4" t="s">
        <v>9</v>
      </c>
    </row>
    <row r="4" ht="31.5" customHeight="1" spans="1:8">
      <c r="A4" s="3" t="s">
        <v>10</v>
      </c>
      <c r="B4" s="3" t="s">
        <v>11</v>
      </c>
      <c r="C4" s="2">
        <v>12.06</v>
      </c>
      <c r="D4" s="2"/>
      <c r="E4" s="2">
        <f>C4*1.2*3</f>
        <v>43.416</v>
      </c>
      <c r="F4" s="3" t="s">
        <v>12</v>
      </c>
    </row>
    <row r="5" ht="20.1" customHeight="1" spans="1:8">
      <c r="A5" s="3" t="s">
        <v>13</v>
      </c>
      <c r="B5" s="3" t="s">
        <v>14</v>
      </c>
      <c r="C5" s="2">
        <v>2.46</v>
      </c>
      <c r="D5" s="2" t="s">
        <v>8</v>
      </c>
      <c r="E5" s="2">
        <f>C5*6*2</f>
        <v>29.52</v>
      </c>
      <c r="F5" s="3"/>
    </row>
    <row r="6" ht="20.1" customHeight="1" spans="1:8">
      <c r="A6" s="3" t="s">
        <v>15</v>
      </c>
      <c r="B6" s="3" t="s">
        <v>16</v>
      </c>
      <c r="C6" s="2">
        <v>2.46</v>
      </c>
      <c r="D6" s="2"/>
      <c r="E6" s="2">
        <f>6*2*C6</f>
        <v>29.52</v>
      </c>
      <c r="F6" s="3"/>
    </row>
    <row r="7" ht="20.1" customHeight="1" spans="1:8">
      <c r="A7" s="3" t="s">
        <v>17</v>
      </c>
      <c r="B7" s="3" t="s">
        <v>18</v>
      </c>
      <c r="C7" s="2">
        <v>1.256</v>
      </c>
      <c r="D7" s="2" t="s">
        <v>8</v>
      </c>
      <c r="E7" s="2">
        <f>C7*4*6</f>
        <v>30.144</v>
      </c>
      <c r="F7" s="3"/>
    </row>
    <row r="8" ht="20.1" customHeight="1" spans="1:8">
      <c r="A8" s="3" t="s">
        <v>19</v>
      </c>
      <c r="B8" s="3" t="s">
        <v>20</v>
      </c>
      <c r="C8" s="2">
        <f>(0.45*2+0.35)*0.004*8000</f>
        <v>40</v>
      </c>
      <c r="D8" s="2" t="s">
        <v>8</v>
      </c>
      <c r="E8" s="2">
        <f>C8*6</f>
        <v>240</v>
      </c>
      <c r="F8" s="3"/>
    </row>
    <row r="9" ht="20.1" customHeight="1" spans="1:8">
      <c r="A9" s="3" t="s">
        <v>21</v>
      </c>
      <c r="B9" s="3" t="s">
        <v>22</v>
      </c>
      <c r="C9" s="2">
        <f>0.45*0.35*2300</f>
        <v>362.25</v>
      </c>
      <c r="D9" s="2" t="s">
        <v>8</v>
      </c>
      <c r="E9" s="2">
        <f>C9*6</f>
        <v>2173.5</v>
      </c>
      <c r="F9" s="3"/>
    </row>
    <row r="10" ht="24.75" customHeight="1" spans="1:8">
      <c r="A10" s="3" t="s">
        <v>23</v>
      </c>
      <c r="B10" s="3" t="s">
        <v>24</v>
      </c>
      <c r="C10" s="2"/>
      <c r="D10" s="2"/>
      <c r="E10" s="2">
        <f>70*6</f>
        <v>420</v>
      </c>
      <c r="F10" s="3"/>
    </row>
    <row r="11" ht="20.1" customHeight="1" spans="1:8">
      <c r="A11" s="3"/>
      <c r="B11" s="3"/>
      <c r="C11" s="2"/>
      <c r="D11" s="2"/>
      <c r="E11" s="2"/>
      <c r="F11" s="3"/>
    </row>
    <row r="12" ht="20.1" customHeight="1" spans="1:8">
      <c r="A12" s="3" t="s">
        <v>25</v>
      </c>
      <c r="B12" s="3" t="s">
        <v>26</v>
      </c>
      <c r="C12" s="2"/>
      <c r="D12" s="2"/>
      <c r="E12" s="2">
        <f>SUM(E3:E11)</f>
        <v>3120.78</v>
      </c>
      <c r="F12" s="3"/>
      <c r="H12">
        <f>E12*1.2</f>
        <v>3744.936</v>
      </c>
    </row>
    <row r="13" ht="20.1" customHeight="1" spans="1:8">
      <c r="A13" s="3"/>
      <c r="B13" s="3"/>
      <c r="C13" s="3"/>
      <c r="D13" s="3"/>
      <c r="E13" s="3"/>
      <c r="F13" s="3"/>
    </row>
    <row r="14" ht="20.1" customHeight="1" spans="1:8">
      <c r="A14" s="3" t="s">
        <v>27</v>
      </c>
      <c r="B14" s="3" t="s">
        <v>28</v>
      </c>
      <c r="C14" s="3"/>
      <c r="D14" s="3"/>
      <c r="E14" s="2">
        <f>E12/6</f>
        <v>520.13</v>
      </c>
      <c r="F14" s="3"/>
    </row>
    <row r="15" ht="33.75" customHeight="1" spans="1:8">
      <c r="A15" s="3" t="s">
        <v>29</v>
      </c>
      <c r="B15" s="5" t="s">
        <v>30</v>
      </c>
      <c r="C15" s="3"/>
      <c r="D15" s="3"/>
      <c r="E15" s="2">
        <f>E14*26.8/2+E14*3</f>
        <v>8530.132</v>
      </c>
      <c r="F15" s="3"/>
      <c r="H15">
        <f>E14*26.8</f>
        <v>13939.484</v>
      </c>
    </row>
    <row r="16" ht="45.75" customHeight="1" spans="1:8">
      <c r="A16" s="3" t="s">
        <v>31</v>
      </c>
      <c r="B16" s="5" t="s">
        <v>32</v>
      </c>
      <c r="C16" s="3"/>
      <c r="D16" s="3"/>
      <c r="E16" s="2">
        <f>E15*1.2</f>
        <v>10236.1584</v>
      </c>
      <c r="F16" s="3"/>
      <c r="H16">
        <f>H15*1.2</f>
        <v>16727.3808</v>
      </c>
    </row>
    <row r="17" ht="20.1" customHeight="1" spans="1:6">
      <c r="A17" s="3"/>
      <c r="B17" s="3" t="s">
        <v>33</v>
      </c>
      <c r="C17" s="3"/>
      <c r="D17" s="3"/>
      <c r="E17" s="2" t="s">
        <v>34</v>
      </c>
      <c r="F17" s="3"/>
    </row>
    <row r="18" ht="20.1" customHeight="1" spans="1:6">
      <c r="A18" s="3"/>
      <c r="B18" s="3" t="s">
        <v>35</v>
      </c>
      <c r="C18" s="3"/>
      <c r="D18" s="3"/>
      <c r="E18" s="3"/>
      <c r="F18" s="3"/>
    </row>
    <row r="19" ht="20.1" customHeight="1" spans="1:6">
      <c r="A19" s="3"/>
      <c r="B19" s="3"/>
      <c r="C19" s="3"/>
      <c r="D19" s="3"/>
      <c r="E19" s="3"/>
      <c r="F19" s="3"/>
    </row>
    <row r="20" ht="20.1" customHeight="1" spans="1:6">
      <c r="A20" s="3"/>
      <c r="B20" s="3"/>
      <c r="C20" s="3"/>
      <c r="D20" s="3"/>
      <c r="E20" s="3"/>
      <c r="F20" s="3"/>
    </row>
    <row r="21" ht="20.1" customHeight="1" spans="1:6">
      <c r="A21" s="3"/>
      <c r="B21" s="3"/>
      <c r="C21" s="3"/>
      <c r="D21" s="3"/>
      <c r="E21" s="3"/>
      <c r="F21" s="3"/>
    </row>
    <row r="22" ht="20.1" customHeight="1" spans="1:6">
      <c r="A22" s="3"/>
      <c r="B22" s="3"/>
      <c r="C22" s="3"/>
      <c r="D22" s="3"/>
      <c r="E22" s="3"/>
      <c r="F22" s="3"/>
    </row>
    <row r="23" ht="20.1" customHeight="1" spans="1:6">
      <c r="A23" s="3"/>
      <c r="B23" s="3"/>
      <c r="C23" s="3"/>
      <c r="D23" s="3"/>
      <c r="E23" s="3"/>
      <c r="F23" s="3"/>
    </row>
    <row r="24" ht="20.1" customHeight="1" spans="1:6">
      <c r="A24" s="3"/>
      <c r="B24" s="3"/>
      <c r="C24" s="3"/>
      <c r="D24" s="3"/>
      <c r="E24" s="3"/>
      <c r="F24" s="3"/>
    </row>
    <row r="25" ht="20.1" customHeight="1" spans="1:6">
      <c r="A25" s="3"/>
      <c r="B25" s="3"/>
      <c r="C25" s="3"/>
      <c r="D25" s="3"/>
      <c r="E25" s="3"/>
      <c r="F25" s="3"/>
    </row>
    <row r="26" ht="20.1" customHeight="1" spans="1:6">
      <c r="A26" s="3"/>
      <c r="B26" s="3"/>
      <c r="C26" s="3"/>
      <c r="D26" s="3"/>
      <c r="E26" s="3"/>
      <c r="F26" s="3"/>
    </row>
    <row r="27" ht="20.1" customHeight="1" spans="1:6">
      <c r="A27" s="3"/>
      <c r="B27" s="3"/>
      <c r="C27" s="3"/>
      <c r="D27" s="3"/>
      <c r="E27" s="3"/>
      <c r="F27" s="3"/>
    </row>
    <row r="28" ht="20.1" customHeight="1" spans="1:6">
      <c r="A28" s="3"/>
      <c r="B28" s="3"/>
      <c r="C28" s="3"/>
      <c r="D28" s="3"/>
      <c r="E28" s="3"/>
      <c r="F28" s="3"/>
    </row>
    <row r="29" ht="20.1" customHeight="1" spans="1:6">
      <c r="A29" s="3"/>
      <c r="B29" s="3"/>
      <c r="C29" s="3"/>
      <c r="D29" s="3"/>
      <c r="E29" s="3"/>
      <c r="F29" s="3"/>
    </row>
    <row r="30" ht="20.1" customHeight="1" spans="1:6">
      <c r="A30" s="3"/>
      <c r="B30" s="3"/>
      <c r="C30" s="3"/>
      <c r="D30" s="3"/>
      <c r="E30" s="3"/>
      <c r="F30" s="3"/>
    </row>
    <row r="31" ht="20.1" customHeight="1" spans="1:6">
      <c r="A31" s="3"/>
      <c r="B31" s="3"/>
      <c r="C31" s="3"/>
      <c r="D31" s="3"/>
      <c r="E31" s="3"/>
      <c r="F31" s="3"/>
    </row>
    <row r="32" ht="20.1" customHeight="1" spans="1:6">
      <c r="A32" s="3"/>
      <c r="B32" s="3"/>
      <c r="C32" s="3"/>
      <c r="D32" s="3"/>
      <c r="E32" s="3"/>
      <c r="F32" s="3"/>
    </row>
    <row r="33" ht="20.1" customHeight="1" spans="1:6">
      <c r="A33" s="3"/>
      <c r="B33" s="3"/>
      <c r="C33" s="3"/>
      <c r="D33" s="3"/>
      <c r="E33" s="3"/>
      <c r="F33" s="3"/>
    </row>
    <row r="34" ht="20.1" customHeight="1" spans="1:6">
      <c r="A34" s="3"/>
      <c r="B34" s="3"/>
      <c r="C34" s="3"/>
      <c r="D34" s="3"/>
      <c r="E34" s="3"/>
      <c r="F34" s="3"/>
    </row>
    <row r="35" ht="20.1" customHeight="1" spans="1:6">
      <c r="A35" s="3"/>
      <c r="B35" s="3"/>
      <c r="C35" s="3"/>
      <c r="D35" s="3"/>
      <c r="E35" s="3"/>
      <c r="F35" s="3"/>
    </row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刘庆发</dc:creator>
  <cp:lastModifiedBy>李登成</cp:lastModifiedBy>
  <dcterms:created xsi:type="dcterms:W3CDTF">2025-11-07T02:28:00Z</dcterms:created>
  <dcterms:modified xsi:type="dcterms:W3CDTF">2025-11-07T07:01:20Z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59E3831E253C47D0B2CBA1C66E15F0A4_13</vt:lpwstr>
  </property>
  <property fmtid="{D5CDD505-2E9C-101B-9397-08002B2CF9AE}" pid="3" name="KSOProductBuildVer">
    <vt:lpwstr>2052-12.1.0.23542</vt:lpwstr>
  </property>
</Properties>
</file>